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smith7\Box\Annual Reports\Toolkit\SUPPORT MATERIAL\For Staff\"/>
    </mc:Choice>
  </mc:AlternateContent>
  <xr:revisionPtr revIDLastSave="0" documentId="8_{DF180FD1-A8CF-4CF1-AF0C-FB23C4DA1513}" xr6:coauthVersionLast="45" xr6:coauthVersionMax="45" xr10:uidLastSave="{00000000-0000-0000-0000-000000000000}"/>
  <bookViews>
    <workbookView xWindow="-120" yWindow="-120" windowWidth="29040" windowHeight="15840" tabRatio="436" xr2:uid="{D95DFDD2-2E92-4D91-A57B-BE293401F8A0}"/>
  </bookViews>
  <sheets>
    <sheet name="Report Menu" sheetId="1" r:id="rId1"/>
    <sheet name="Drop Downs" sheetId="2" state="hidden" r:id="rId2"/>
  </sheets>
  <definedNames>
    <definedName name="_xlnm.Print_Area" localSheetId="0">'Report Menu'!$A$1:$O$32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N31" i="1"/>
  <c r="N30" i="1"/>
  <c r="N29" i="1"/>
  <c r="N27" i="1"/>
  <c r="N26" i="1"/>
  <c r="N25" i="1"/>
  <c r="N24" i="1"/>
  <c r="N22" i="1"/>
  <c r="N21" i="1"/>
  <c r="N20" i="1"/>
  <c r="N17" i="1"/>
  <c r="N16" i="1"/>
  <c r="N15" i="1"/>
  <c r="N7" i="1"/>
  <c r="N10" i="1"/>
  <c r="N12" i="1"/>
  <c r="N11" i="1"/>
  <c r="I32" i="1"/>
  <c r="I31" i="1"/>
  <c r="I30" i="1"/>
  <c r="I29" i="1"/>
  <c r="I27" i="1"/>
  <c r="I26" i="1"/>
  <c r="I25" i="1"/>
  <c r="I24" i="1"/>
  <c r="I22" i="1"/>
  <c r="I21" i="1"/>
  <c r="I20" i="1"/>
  <c r="I19" i="1"/>
  <c r="I17" i="1"/>
  <c r="I16" i="1"/>
  <c r="I15" i="1"/>
  <c r="I14" i="1"/>
  <c r="I7" i="1"/>
  <c r="I10" i="1"/>
  <c r="I9" i="1"/>
  <c r="I12" i="1"/>
  <c r="I11" i="1"/>
  <c r="G32" i="1"/>
  <c r="G31" i="1"/>
  <c r="G30" i="1"/>
  <c r="G29" i="1"/>
  <c r="G27" i="1"/>
  <c r="G26" i="1"/>
  <c r="G25" i="1"/>
  <c r="G24" i="1"/>
  <c r="G22" i="1"/>
  <c r="G21" i="1"/>
  <c r="G20" i="1"/>
  <c r="G19" i="1"/>
  <c r="G17" i="1"/>
  <c r="G16" i="1"/>
  <c r="G15" i="1"/>
  <c r="G14" i="1"/>
  <c r="G12" i="1"/>
  <c r="G10" i="1"/>
  <c r="G9" i="1"/>
  <c r="G7" i="1"/>
  <c r="G11" i="1"/>
  <c r="C32" i="1" l="1"/>
  <c r="C31" i="1"/>
  <c r="C30" i="1"/>
  <c r="C29" i="1"/>
  <c r="C27" i="1"/>
  <c r="C26" i="1"/>
  <c r="C25" i="1"/>
  <c r="C24" i="1"/>
  <c r="C22" i="1"/>
  <c r="C21" i="1"/>
  <c r="C20" i="1"/>
  <c r="C19" i="1"/>
  <c r="C17" i="1"/>
  <c r="C16" i="1"/>
  <c r="C15" i="1"/>
  <c r="C14" i="1"/>
  <c r="C12" i="1"/>
  <c r="C11" i="1"/>
  <c r="C10" i="1"/>
  <c r="C9" i="1"/>
  <c r="C7" i="1"/>
  <c r="E32" i="1" l="1"/>
  <c r="E31" i="1"/>
  <c r="E30" i="1"/>
  <c r="E29" i="1"/>
  <c r="E27" i="1"/>
  <c r="E26" i="1"/>
  <c r="E25" i="1"/>
  <c r="E24" i="1"/>
  <c r="E22" i="1"/>
  <c r="E21" i="1"/>
  <c r="E20" i="1"/>
  <c r="E19" i="1"/>
  <c r="E17" i="1"/>
  <c r="E16" i="1"/>
  <c r="E15" i="1"/>
  <c r="E14" i="1"/>
  <c r="E12" i="1"/>
  <c r="E11" i="1"/>
  <c r="E10" i="1"/>
  <c r="E9" i="1"/>
  <c r="E7" i="1"/>
  <c r="D32" i="1"/>
  <c r="D31" i="1"/>
  <c r="D30" i="1"/>
  <c r="D29" i="1"/>
  <c r="D27" i="1"/>
  <c r="D26" i="1"/>
  <c r="D25" i="1"/>
  <c r="D24" i="1"/>
  <c r="D22" i="1"/>
  <c r="D21" i="1"/>
  <c r="D20" i="1"/>
  <c r="D19" i="1"/>
  <c r="D17" i="1"/>
  <c r="D16" i="1"/>
  <c r="D15" i="1"/>
  <c r="D14" i="1"/>
  <c r="D12" i="1"/>
  <c r="D11" i="1"/>
  <c r="D10" i="1"/>
  <c r="D9" i="1"/>
  <c r="D7" i="1"/>
  <c r="R9" i="1" l="1"/>
  <c r="R10" i="1"/>
  <c r="R11" i="1"/>
  <c r="R12" i="1"/>
  <c r="R14" i="1"/>
  <c r="R15" i="1"/>
  <c r="R16" i="1"/>
  <c r="R17" i="1"/>
  <c r="R19" i="1"/>
  <c r="R20" i="1"/>
  <c r="R21" i="1"/>
  <c r="R22" i="1"/>
  <c r="R24" i="1"/>
  <c r="R25" i="1"/>
  <c r="R26" i="1"/>
  <c r="R27" i="1"/>
  <c r="R29" i="1"/>
  <c r="R30" i="1"/>
  <c r="R31" i="1"/>
  <c r="R32" i="1"/>
  <c r="R7" i="1"/>
  <c r="U32" i="1"/>
  <c r="U31" i="1"/>
  <c r="U30" i="1"/>
  <c r="U29" i="1"/>
  <c r="U27" i="1"/>
  <c r="U26" i="1"/>
  <c r="U25" i="1"/>
  <c r="U24" i="1"/>
  <c r="U22" i="1"/>
  <c r="U21" i="1"/>
  <c r="U20" i="1"/>
  <c r="U19" i="1"/>
  <c r="U17" i="1"/>
  <c r="U16" i="1"/>
  <c r="U15" i="1"/>
  <c r="U14" i="1"/>
  <c r="U12" i="1"/>
  <c r="U11" i="1"/>
  <c r="U10" i="1"/>
  <c r="U9" i="1"/>
  <c r="U7" i="1"/>
  <c r="T32" i="1"/>
  <c r="T31" i="1"/>
  <c r="T30" i="1"/>
  <c r="T29" i="1"/>
  <c r="T27" i="1"/>
  <c r="T26" i="1"/>
  <c r="T25" i="1"/>
  <c r="T24" i="1"/>
  <c r="T22" i="1"/>
  <c r="T21" i="1"/>
  <c r="T20" i="1"/>
  <c r="T19" i="1"/>
  <c r="T17" i="1"/>
  <c r="T16" i="1"/>
  <c r="T15" i="1"/>
  <c r="T14" i="1"/>
  <c r="T12" i="1"/>
  <c r="T11" i="1"/>
  <c r="T10" i="1"/>
  <c r="T9" i="1"/>
  <c r="T7" i="1"/>
  <c r="S32" i="1"/>
  <c r="S31" i="1"/>
  <c r="S30" i="1"/>
  <c r="S29" i="1"/>
  <c r="S27" i="1"/>
  <c r="S26" i="1"/>
  <c r="S25" i="1"/>
  <c r="S24" i="1"/>
  <c r="S22" i="1"/>
  <c r="S21" i="1"/>
  <c r="S20" i="1"/>
  <c r="S19" i="1"/>
  <c r="S17" i="1"/>
  <c r="S16" i="1"/>
  <c r="S15" i="1"/>
  <c r="S14" i="1"/>
  <c r="S12" i="1"/>
  <c r="S11" i="1"/>
  <c r="S10" i="1"/>
  <c r="S9" i="1"/>
  <c r="S7" i="1"/>
  <c r="Q32" i="1"/>
  <c r="Q31" i="1"/>
  <c r="Q30" i="1"/>
  <c r="Q29" i="1"/>
  <c r="Q27" i="1"/>
  <c r="Q26" i="1"/>
  <c r="Q25" i="1"/>
  <c r="Q24" i="1"/>
  <c r="Q22" i="1"/>
  <c r="Q21" i="1"/>
  <c r="Q20" i="1"/>
  <c r="Q19" i="1"/>
  <c r="Q17" i="1"/>
  <c r="Q16" i="1"/>
  <c r="Q15" i="1"/>
  <c r="Q14" i="1"/>
  <c r="Q12" i="1"/>
  <c r="Q11" i="1"/>
  <c r="Q10" i="1"/>
  <c r="Q9" i="1"/>
  <c r="Q7" i="1"/>
  <c r="M27" i="1" l="1"/>
  <c r="M22" i="1"/>
  <c r="M32" i="1"/>
  <c r="M25" i="1"/>
  <c r="M26" i="1"/>
  <c r="M20" i="1"/>
  <c r="M16" i="1"/>
  <c r="M30" i="1"/>
  <c r="M17" i="1"/>
  <c r="M19" i="1"/>
  <c r="N19" i="1" s="1"/>
  <c r="M21" i="1"/>
  <c r="M31" i="1"/>
  <c r="M15" i="1"/>
  <c r="M12" i="1"/>
  <c r="M24" i="1"/>
  <c r="M14" i="1"/>
  <c r="N14" i="1" s="1"/>
  <c r="M29" i="1"/>
  <c r="M9" i="1"/>
  <c r="N9" i="1" s="1"/>
  <c r="M7" i="1"/>
  <c r="M10" i="1"/>
  <c r="M11" i="1"/>
</calcChain>
</file>

<file path=xl/sharedStrings.xml><?xml version="1.0" encoding="utf-8"?>
<sst xmlns="http://schemas.openxmlformats.org/spreadsheetml/2006/main" count="72" uniqueCount="66">
  <si>
    <t>Annual Report Page Content Calculator</t>
  </si>
  <si>
    <t>Page #</t>
  </si>
  <si>
    <t>STEP 1: Select style</t>
  </si>
  <si>
    <t>STEP 2: Select header options</t>
  </si>
  <si>
    <t>STEP 3: Select extra photo options</t>
  </si>
  <si>
    <t>STEP 4: Select additional elements</t>
  </si>
  <si>
    <t>Character Count
PER PAGE</t>
  </si>
  <si>
    <t>Character Count
PER STORY</t>
  </si>
  <si>
    <t xml:space="preserve">DON'T DELETE; RESULTS AFFECT CALCULATIONS </t>
  </si>
  <si>
    <t>Page Type</t>
  </si>
  <si>
    <t>Beginning Count</t>
  </si>
  <si>
    <t>Can I add a header?</t>
  </si>
  <si>
    <t>Select Header</t>
  </si>
  <si>
    <t>Can I add extra photos?</t>
  </si>
  <si>
    <t>Select Photos</t>
  </si>
  <si>
    <t>Can I add anything else?</t>
  </si>
  <si>
    <t>Pull Quotes</t>
  </si>
  <si>
    <t>Data Stack</t>
  </si>
  <si>
    <t>Website CTA</t>
  </si>
  <si>
    <t>Your Page Notes</t>
  </si>
  <si>
    <t>Header</t>
  </si>
  <si>
    <t>Photo</t>
  </si>
  <si>
    <t>Quotes</t>
  </si>
  <si>
    <t>Data</t>
  </si>
  <si>
    <t>CTA</t>
  </si>
  <si>
    <t>Front Cover</t>
  </si>
  <si>
    <t>Report cover</t>
  </si>
  <si>
    <t>Yes</t>
  </si>
  <si>
    <t>No</t>
  </si>
  <si>
    <t>Statement</t>
  </si>
  <si>
    <t>Letter from County Director</t>
  </si>
  <si>
    <t>Overview</t>
  </si>
  <si>
    <t>Universal statewide overview of grand challenges</t>
  </si>
  <si>
    <t>D</t>
  </si>
  <si>
    <t>Banner Photo</t>
  </si>
  <si>
    <t>No extra photos</t>
  </si>
  <si>
    <t>Page Description</t>
  </si>
  <si>
    <t>Header Types</t>
  </si>
  <si>
    <t>Photo Sytle</t>
  </si>
  <si>
    <t>Front Page Photos</t>
  </si>
  <si>
    <t>A</t>
  </si>
  <si>
    <t>One Story</t>
  </si>
  <si>
    <t>No Header</t>
  </si>
  <si>
    <t>B</t>
  </si>
  <si>
    <t>Two Stories</t>
  </si>
  <si>
    <t>One Wide</t>
  </si>
  <si>
    <t>C</t>
  </si>
  <si>
    <t>Four Stories: Vertical</t>
  </si>
  <si>
    <t>Feature Photo</t>
  </si>
  <si>
    <t>One Square</t>
  </si>
  <si>
    <t>Four Stories with Photos: Strips</t>
  </si>
  <si>
    <t>Two Wide</t>
  </si>
  <si>
    <t>Two Square</t>
  </si>
  <si>
    <t>F</t>
  </si>
  <si>
    <t>One Story and Two Pie Charts</t>
  </si>
  <si>
    <t>One Wide &amp; One Square</t>
  </si>
  <si>
    <t>G</t>
  </si>
  <si>
    <t>One Story and Two Stacked Bar Charts</t>
  </si>
  <si>
    <t>Back Cover</t>
  </si>
  <si>
    <t>Must land on page 4, 8, 12, 16, 20, or 24.</t>
  </si>
  <si>
    <t>H</t>
  </si>
  <si>
    <t>One Story, Two-Column Spread Headline</t>
  </si>
  <si>
    <t>I</t>
  </si>
  <si>
    <t>J</t>
  </si>
  <si>
    <t>Photo Grid</t>
  </si>
  <si>
    <t>Full-Page Image Bleed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</si>
</sst>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Source Sans Pro"/>
      <family val="2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1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7" fillId="10" borderId="0" xfId="0" applyFont="1" applyFill="1" applyAlignment="1" applyProtection="1">
      <alignment horizontal="center"/>
      <protection locked="0"/>
    </xf>
    <xf numFmtId="0" fontId="9" fillId="10" borderId="0" xfId="0" applyFont="1" applyFill="1" applyAlignment="1" applyProtection="1">
      <alignment horizontal="center" wrapText="1"/>
      <protection locked="0"/>
    </xf>
    <xf numFmtId="0" fontId="3" fillId="10" borderId="4" xfId="0" applyFont="1" applyFill="1" applyBorder="1" applyProtection="1"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wrapText="1"/>
      <protection locked="0"/>
    </xf>
    <xf numFmtId="0" fontId="1" fillId="10" borderId="0" xfId="0" applyFont="1" applyFill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2" fillId="9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4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BB45-A7CF-4567-AB10-96D839D3DC36}">
  <sheetPr>
    <pageSetUpPr fitToPage="1"/>
  </sheetPr>
  <dimension ref="A1:U43"/>
  <sheetViews>
    <sheetView tabSelected="1" zoomScaleNormal="100" workbookViewId="0">
      <pane ySplit="3" topLeftCell="A4" activePane="bottomLeft" state="frozen"/>
      <selection pane="bottomLeft" activeCell="L9" sqref="L9"/>
    </sheetView>
  </sheetViews>
  <sheetFormatPr defaultRowHeight="15" x14ac:dyDescent="0.25"/>
  <cols>
    <col min="1" max="1" width="10.140625" style="3" customWidth="1"/>
    <col min="2" max="2" width="12.42578125" style="3" customWidth="1"/>
    <col min="3" max="3" width="46" style="4" customWidth="1"/>
    <col min="4" max="4" width="17.42578125" style="5" hidden="1" customWidth="1"/>
    <col min="5" max="5" width="20.42578125" style="3" bestFit="1" customWidth="1"/>
    <col min="6" max="6" width="23" style="3" customWidth="1"/>
    <col min="7" max="7" width="24.42578125" style="3" bestFit="1" customWidth="1"/>
    <col min="8" max="8" width="22.85546875" style="3" bestFit="1" customWidth="1"/>
    <col min="9" max="9" width="25.28515625" style="3" bestFit="1" customWidth="1"/>
    <col min="10" max="11" width="15.85546875" style="3" customWidth="1"/>
    <col min="12" max="12" width="13.7109375" style="3" bestFit="1" customWidth="1"/>
    <col min="13" max="13" width="15.28515625" style="3" hidden="1" customWidth="1"/>
    <col min="14" max="14" width="19.85546875" style="3" bestFit="1" customWidth="1"/>
    <col min="15" max="15" width="50.28515625" style="5" customWidth="1"/>
    <col min="16" max="16" width="13.28515625" style="5" customWidth="1"/>
    <col min="17" max="21" width="16.28515625" style="3" hidden="1" customWidth="1"/>
    <col min="22" max="16384" width="9.140625" style="5"/>
  </cols>
  <sheetData>
    <row r="1" spans="1:21" ht="63" customHeight="1" x14ac:dyDescent="0.5">
      <c r="A1" s="2" t="s">
        <v>0</v>
      </c>
      <c r="C1" s="2"/>
      <c r="E1" s="2"/>
    </row>
    <row r="2" spans="1:21" ht="52.5" customHeight="1" x14ac:dyDescent="0.3">
      <c r="A2" s="46" t="s">
        <v>1</v>
      </c>
      <c r="B2" s="42" t="s">
        <v>2</v>
      </c>
      <c r="C2" s="42"/>
      <c r="D2" s="28"/>
      <c r="E2" s="43" t="s">
        <v>3</v>
      </c>
      <c r="F2" s="43"/>
      <c r="G2" s="44" t="s">
        <v>4</v>
      </c>
      <c r="H2" s="44"/>
      <c r="I2" s="45" t="s">
        <v>5</v>
      </c>
      <c r="J2" s="45"/>
      <c r="K2" s="45"/>
      <c r="L2" s="45"/>
      <c r="M2" s="29" t="s">
        <v>6</v>
      </c>
      <c r="N2" s="39" t="s">
        <v>7</v>
      </c>
      <c r="O2" s="26"/>
      <c r="Q2" s="40" t="s">
        <v>8</v>
      </c>
      <c r="R2" s="41"/>
      <c r="S2" s="41"/>
      <c r="T2" s="41"/>
      <c r="U2" s="41"/>
    </row>
    <row r="3" spans="1:21" s="10" customFormat="1" ht="15.75" x14ac:dyDescent="0.25">
      <c r="A3" s="47"/>
      <c r="B3" s="6" t="s">
        <v>9</v>
      </c>
      <c r="C3" s="7"/>
      <c r="D3" s="30" t="s">
        <v>10</v>
      </c>
      <c r="E3" s="18" t="s">
        <v>11</v>
      </c>
      <c r="F3" s="18" t="s">
        <v>12</v>
      </c>
      <c r="G3" s="8" t="s">
        <v>13</v>
      </c>
      <c r="H3" s="8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31"/>
      <c r="N3" s="39"/>
      <c r="O3" s="27" t="s">
        <v>19</v>
      </c>
      <c r="Q3" s="32" t="s">
        <v>20</v>
      </c>
      <c r="R3" s="32" t="s">
        <v>21</v>
      </c>
      <c r="S3" s="32" t="s">
        <v>22</v>
      </c>
      <c r="T3" s="32" t="s">
        <v>23</v>
      </c>
      <c r="U3" s="32" t="s">
        <v>24</v>
      </c>
    </row>
    <row r="4" spans="1:21" ht="18" customHeight="1" x14ac:dyDescent="0.25">
      <c r="A4" s="48">
        <v>1</v>
      </c>
      <c r="B4" s="48" t="s">
        <v>25</v>
      </c>
      <c r="C4" s="51" t="s">
        <v>26</v>
      </c>
      <c r="D4" s="34">
        <v>2000</v>
      </c>
      <c r="E4" s="48"/>
      <c r="F4" s="48"/>
      <c r="G4" s="35" t="s">
        <v>27</v>
      </c>
      <c r="H4" s="20"/>
      <c r="I4" s="33" t="s">
        <v>28</v>
      </c>
      <c r="J4" s="48"/>
      <c r="K4" s="48"/>
      <c r="L4" s="48"/>
      <c r="M4" s="55"/>
      <c r="N4" s="56"/>
      <c r="O4" s="21"/>
    </row>
    <row r="5" spans="1:21" ht="18" customHeight="1" x14ac:dyDescent="0.25">
      <c r="A5" s="48">
        <v>2</v>
      </c>
      <c r="B5" s="48" t="s">
        <v>29</v>
      </c>
      <c r="C5" s="51" t="s">
        <v>30</v>
      </c>
      <c r="D5" s="36"/>
      <c r="E5" s="48"/>
      <c r="F5" s="48"/>
      <c r="G5" s="54"/>
      <c r="H5" s="48"/>
      <c r="I5" s="48"/>
      <c r="J5" s="48"/>
      <c r="K5" s="48"/>
      <c r="L5" s="48"/>
      <c r="M5" s="55"/>
      <c r="N5" s="56">
        <v>2000</v>
      </c>
      <c r="O5" s="21"/>
    </row>
    <row r="6" spans="1:21" ht="18" customHeight="1" x14ac:dyDescent="0.25">
      <c r="A6" s="48">
        <v>3</v>
      </c>
      <c r="B6" s="48" t="s">
        <v>31</v>
      </c>
      <c r="C6" s="51" t="s">
        <v>32</v>
      </c>
      <c r="D6" s="36"/>
      <c r="E6" s="48"/>
      <c r="F6" s="48"/>
      <c r="G6" s="54"/>
      <c r="H6" s="48"/>
      <c r="I6" s="48"/>
      <c r="J6" s="48"/>
      <c r="K6" s="48"/>
      <c r="L6" s="48"/>
      <c r="M6" s="55"/>
      <c r="N6" s="56"/>
      <c r="O6" s="21"/>
    </row>
    <row r="7" spans="1:21" ht="18" customHeight="1" x14ac:dyDescent="0.25">
      <c r="A7" s="49">
        <v>4</v>
      </c>
      <c r="B7" s="11"/>
      <c r="C7" s="52" t="str">
        <f>IF($B7="","",VLOOKUP($B7,'Drop Downs'!$A$2:$B$11,2,0))</f>
        <v/>
      </c>
      <c r="D7" s="37">
        <f>IF(B7="A",5700,IF(B7="B",5700,IF(B7="C",5700,IF(B7="D",3800,IF(B7="E",2850,IF(B7="F",2600,IF(B7="G",4300,IF($B7="H",5350,5700))))))))</f>
        <v>5700</v>
      </c>
      <c r="E7" s="49" t="str">
        <f>IF(B7="","",IF(OR(B7="A",B7="B",B7="H"),"Yes","No"))</f>
        <v/>
      </c>
      <c r="F7" s="11"/>
      <c r="G7" s="57" t="str">
        <f>IF(B7="","",IF(OR(B7="D",B7="Back Cover",B7="I",B7="J"),"No","Yes"))</f>
        <v/>
      </c>
      <c r="H7" s="11"/>
      <c r="I7" s="49" t="str">
        <f>IF(B7="","",IF(OR(B7="D",B7="Back Cover",B7="I",B7="J"),"No","Yes"))</f>
        <v/>
      </c>
      <c r="J7" s="11"/>
      <c r="K7" s="11"/>
      <c r="L7" s="11"/>
      <c r="M7" s="19">
        <f>D7-SUM(Q7:U7)</f>
        <v>5700</v>
      </c>
      <c r="N7" s="59" t="str">
        <f>IF(OR(B7="Back Cover",B7="I",B7="J"),"0",IF(B7="","",IF(OR(B7="A",B7="F",B7="G"),M7/1,IF(B7="B",M7/2,IF(OR(B7="C",B7="D"),M7/4,M7)))))</f>
        <v/>
      </c>
      <c r="O7" s="21"/>
      <c r="Q7" s="3">
        <f>IF(F7="No Header",0,IF(F7="Banner Photo",1200,IF(F7="Feature Photo",1850,0)))</f>
        <v>0</v>
      </c>
      <c r="R7" s="3">
        <f>IF(H7="",0,IF(H7="No extra photos",0,IF(H7="One Wide",650,IF(H7="Two Wide",1300,IF(H7="One Square",1100,IF(H7="Two Square",2200,IF(H7="One Wide &amp; One Square",1750,0)))))))</f>
        <v>0</v>
      </c>
      <c r="S7" s="3">
        <f>IF(J7=0,0,IF(J7&gt;0,J7*360))</f>
        <v>0</v>
      </c>
      <c r="T7" s="3">
        <f>IF(K7="",0,IF(K7&gt;0,K7*180))</f>
        <v>0</v>
      </c>
      <c r="U7" s="3">
        <f>IF(L7="",0,IF(L7="Yes",180,IF(L7="No",0)))</f>
        <v>0</v>
      </c>
    </row>
    <row r="8" spans="1:21" ht="15" customHeight="1" x14ac:dyDescent="0.25">
      <c r="A8" s="50"/>
      <c r="B8" s="12"/>
      <c r="C8" s="53"/>
      <c r="D8" s="38"/>
      <c r="E8" s="50"/>
      <c r="F8" s="12"/>
      <c r="G8" s="58"/>
      <c r="H8" s="12"/>
      <c r="I8" s="50"/>
      <c r="J8" s="12"/>
      <c r="K8" s="12"/>
      <c r="L8" s="12"/>
      <c r="M8" s="19"/>
      <c r="N8" s="60"/>
      <c r="O8" s="22"/>
    </row>
    <row r="9" spans="1:21" ht="18" customHeight="1" x14ac:dyDescent="0.25">
      <c r="A9" s="49">
        <v>5</v>
      </c>
      <c r="B9" s="11"/>
      <c r="C9" s="52" t="str">
        <f>IF($B9="","",VLOOKUP($B9,'Drop Downs'!$A$2:$B$11,2,0))</f>
        <v/>
      </c>
      <c r="D9" s="37">
        <f t="shared" ref="D9:D12" si="0">IF(B9="A",5700,IF(B9="B",5700,IF(B9="C",5700,IF(B9="D",3800,IF(B9="E",2850,IF(B9="F",2600,IF(B9="G",4300,IF($B9="H",5350,5700))))))))</f>
        <v>5700</v>
      </c>
      <c r="E9" s="49" t="str">
        <f t="shared" ref="E9:E12" si="1">IF(B9="","",IF(OR(B9="A",B9="B",B9="H"),"Yes","No"))</f>
        <v/>
      </c>
      <c r="F9" s="11"/>
      <c r="G9" s="57" t="str">
        <f t="shared" ref="G9:G10" si="2">IF(B9="","",IF(OR(B9="D",B9="Back Cover",B9="I",B9="J"),"No","Yes"))</f>
        <v/>
      </c>
      <c r="H9" s="11"/>
      <c r="I9" s="49" t="str">
        <f t="shared" ref="I9:I10" si="3">IF(B9="","",IF(OR(B9="D",B9="Back Cover",B9="I",B9="J"),"No","Yes"))</f>
        <v/>
      </c>
      <c r="J9" s="11"/>
      <c r="K9" s="11"/>
      <c r="L9" s="11"/>
      <c r="M9" s="19">
        <f>D9-SUM(Q9:U9)</f>
        <v>5700</v>
      </c>
      <c r="N9" s="59" t="str">
        <f>IF(OR(B9="Back Cover",B9="I",B9="J"),"0",IF(B9="","",IF(OR(B9="A",B9="F",B9="G"),M9/1,IF(B9="B",M9/2,IF(OR(B9="C",B9="D"),M9/4,M9)))))</f>
        <v/>
      </c>
      <c r="O9" s="21"/>
      <c r="Q9" s="3">
        <f t="shared" ref="Q9:Q32" si="4">IF(F9="No Header",0,IF(F9="Banner Photo",1200,IF(F9="Feature Photo",1850,0)))</f>
        <v>0</v>
      </c>
      <c r="R9" s="3">
        <f t="shared" ref="R9:R32" si="5">IF(H9="",0,IF(H9="No extra photos",0,IF(H9="One Wide",650,IF(H9="Two Wide",1300,IF(H9="One Square",1100,IF(H9="Two Square",2200,IF(H9="One Wide &amp; One Square",1750,0)))))))</f>
        <v>0</v>
      </c>
      <c r="S9" s="3">
        <f t="shared" ref="S9:S32" si="6">IF(J9=0,0,IF(J9&gt;0,J9*360))</f>
        <v>0</v>
      </c>
      <c r="T9" s="3">
        <f t="shared" ref="T9:T32" si="7">IF(K9="",0,IF(K9&gt;0,K9*180))</f>
        <v>0</v>
      </c>
      <c r="U9" s="3">
        <f t="shared" ref="U9:U32" si="8">IF(L9="",0,IF(L9="Yes",180,IF(L9="No",0)))</f>
        <v>0</v>
      </c>
    </row>
    <row r="10" spans="1:21" ht="18" customHeight="1" x14ac:dyDescent="0.25">
      <c r="A10" s="49">
        <v>6</v>
      </c>
      <c r="B10" s="11"/>
      <c r="C10" s="52" t="str">
        <f>IF($B10="","",VLOOKUP($B10,'Drop Downs'!$A$2:$B$11,2,0))</f>
        <v/>
      </c>
      <c r="D10" s="37">
        <f t="shared" si="0"/>
        <v>5700</v>
      </c>
      <c r="E10" s="49" t="str">
        <f t="shared" si="1"/>
        <v/>
      </c>
      <c r="F10" s="11"/>
      <c r="G10" s="57" t="str">
        <f t="shared" si="2"/>
        <v/>
      </c>
      <c r="H10" s="11"/>
      <c r="I10" s="49" t="str">
        <f t="shared" si="3"/>
        <v/>
      </c>
      <c r="J10" s="11"/>
      <c r="K10" s="11"/>
      <c r="L10" s="11"/>
      <c r="M10" s="19">
        <f>D10-SUM(Q10:U10)</f>
        <v>5700</v>
      </c>
      <c r="N10" s="59" t="str">
        <f>IF(OR(B10="Back Cover",B10="I",B10="J"),"0",IF(B10="","",IF(OR(B10="A",B10="F",B10="G"),M10/1,IF(B10="B",M10/2,IF(OR(B10="C",B10="D"),M10/4,M10)))))</f>
        <v/>
      </c>
      <c r="O10" s="21"/>
      <c r="Q10" s="3">
        <f t="shared" si="4"/>
        <v>0</v>
      </c>
      <c r="R10" s="3">
        <f t="shared" si="5"/>
        <v>0</v>
      </c>
      <c r="S10" s="3">
        <f t="shared" si="6"/>
        <v>0</v>
      </c>
      <c r="T10" s="3">
        <f t="shared" si="7"/>
        <v>0</v>
      </c>
      <c r="U10" s="3">
        <f t="shared" si="8"/>
        <v>0</v>
      </c>
    </row>
    <row r="11" spans="1:21" ht="18" customHeight="1" x14ac:dyDescent="0.25">
      <c r="A11" s="49">
        <v>7</v>
      </c>
      <c r="B11" s="11"/>
      <c r="C11" s="52" t="str">
        <f>IF($B11="","",VLOOKUP($B11,'Drop Downs'!$A$2:$B$11,2,0))</f>
        <v/>
      </c>
      <c r="D11" s="37">
        <f t="shared" si="0"/>
        <v>5700</v>
      </c>
      <c r="E11" s="49" t="str">
        <f t="shared" si="1"/>
        <v/>
      </c>
      <c r="F11" s="11"/>
      <c r="G11" s="57" t="str">
        <f>IF(B11="","",IF(OR(B11="D",B11="Back Cover",B11="I",B11="J"),"No","Yes"))</f>
        <v/>
      </c>
      <c r="H11" s="11"/>
      <c r="I11" s="49" t="str">
        <f>IF(B11="","",IF(OR(B11="D",B11="Back Cover",B11="I",B11="J"),"No","Yes"))</f>
        <v/>
      </c>
      <c r="J11" s="11"/>
      <c r="K11" s="11"/>
      <c r="L11" s="11"/>
      <c r="M11" s="19">
        <f>D11-SUM(Q11:U11)</f>
        <v>5700</v>
      </c>
      <c r="N11" s="59" t="str">
        <f>IF(OR(B11="Back Cover",B11="I",B11="J"),"0",IF(B11="","",IF(OR(B11="A",B11="F",B11="G"),M11/1,IF(B11="B",M11/2,IF(OR(B11="C",B11="D"),M11/4,M11)))))</f>
        <v/>
      </c>
      <c r="O11" s="21"/>
      <c r="Q11" s="3">
        <f t="shared" si="4"/>
        <v>0</v>
      </c>
      <c r="R11" s="3">
        <f t="shared" si="5"/>
        <v>0</v>
      </c>
      <c r="S11" s="3">
        <f t="shared" si="6"/>
        <v>0</v>
      </c>
      <c r="T11" s="3">
        <f t="shared" si="7"/>
        <v>0</v>
      </c>
      <c r="U11" s="3">
        <f t="shared" si="8"/>
        <v>0</v>
      </c>
    </row>
    <row r="12" spans="1:21" ht="18" customHeight="1" x14ac:dyDescent="0.25">
      <c r="A12" s="49">
        <v>8</v>
      </c>
      <c r="B12" s="11"/>
      <c r="C12" s="52" t="str">
        <f>IF($B12="","",VLOOKUP($B12,'Drop Downs'!$A$2:$B$11,2,0))</f>
        <v/>
      </c>
      <c r="D12" s="37">
        <f t="shared" si="0"/>
        <v>5700</v>
      </c>
      <c r="E12" s="49" t="str">
        <f t="shared" si="1"/>
        <v/>
      </c>
      <c r="F12" s="11"/>
      <c r="G12" s="57" t="str">
        <f>IF(B12="","",IF(OR(B12="D",B12="Back Cover",B12="I",B12="J"),"No","Yes"))</f>
        <v/>
      </c>
      <c r="H12" s="11"/>
      <c r="I12" s="49" t="str">
        <f>IF(B12="","",IF(OR(B12="D",B12="Back Cover",B12="I",B12="J"),"No","Yes"))</f>
        <v/>
      </c>
      <c r="J12" s="11"/>
      <c r="K12" s="11"/>
      <c r="L12" s="11"/>
      <c r="M12" s="19">
        <f>D12-SUM(Q12:U12)</f>
        <v>5700</v>
      </c>
      <c r="N12" s="59" t="str">
        <f>IF(OR(B12="Back Cover",B12="I",B12="J"),"0",IF(B12="","",IF(OR(B12="A",B12="F",B12="G"),M12/1,IF(B12="B",M12/2,IF(OR(B12="C",B12="D"),M12/4,M12)))))</f>
        <v/>
      </c>
      <c r="O12" s="21"/>
      <c r="Q12" s="3">
        <f t="shared" si="4"/>
        <v>0</v>
      </c>
      <c r="R12" s="3">
        <f t="shared" si="5"/>
        <v>0</v>
      </c>
      <c r="S12" s="3">
        <f t="shared" si="6"/>
        <v>0</v>
      </c>
      <c r="T12" s="3">
        <f t="shared" si="7"/>
        <v>0</v>
      </c>
      <c r="U12" s="3">
        <f t="shared" si="8"/>
        <v>0</v>
      </c>
    </row>
    <row r="13" spans="1:21" ht="15" customHeight="1" x14ac:dyDescent="0.25">
      <c r="A13" s="50"/>
      <c r="B13" s="12"/>
      <c r="C13" s="53"/>
      <c r="D13" s="38"/>
      <c r="E13" s="50"/>
      <c r="F13" s="12"/>
      <c r="G13" s="58"/>
      <c r="H13" s="12"/>
      <c r="I13" s="50"/>
      <c r="J13" s="12"/>
      <c r="K13" s="12"/>
      <c r="L13" s="12"/>
      <c r="M13" s="19"/>
      <c r="N13" s="60"/>
      <c r="O13" s="22"/>
    </row>
    <row r="14" spans="1:21" ht="18" customHeight="1" x14ac:dyDescent="0.25">
      <c r="A14" s="49">
        <v>9</v>
      </c>
      <c r="B14" s="11"/>
      <c r="C14" s="52" t="str">
        <f>IF($B14="","",VLOOKUP($B14,'Drop Downs'!$A$2:$B$11,2,0))</f>
        <v/>
      </c>
      <c r="D14" s="37">
        <f t="shared" ref="D14:D17" si="9">IF(B14="A",5700,IF(B14="B",5700,IF(B14="C",5700,IF(B14="D",3800,IF(B14="E",2850,IF(B14="F",2600,IF(B14="G",4300,IF($B14="H",5350,5700))))))))</f>
        <v>5700</v>
      </c>
      <c r="E14" s="49" t="str">
        <f t="shared" ref="E14:E17" si="10">IF(B14="","",IF(OR(B14="A",B14="B",B14="H"),"Yes","No"))</f>
        <v/>
      </c>
      <c r="F14" s="11"/>
      <c r="G14" s="57" t="str">
        <f t="shared" ref="G14:G17" si="11">IF(B14="","",IF(OR(B14="D",B14="Back Cover",B14="I",B14="J"),"No","Yes"))</f>
        <v/>
      </c>
      <c r="H14" s="11"/>
      <c r="I14" s="49" t="str">
        <f t="shared" ref="I14:I17" si="12">IF(B14="","",IF(OR(B14="D",B14="Back Cover",B14="I",B14="J"),"No","Yes"))</f>
        <v/>
      </c>
      <c r="J14" s="11"/>
      <c r="K14" s="11"/>
      <c r="L14" s="11"/>
      <c r="M14" s="19">
        <f>D14-SUM(Q14:U14)</f>
        <v>5700</v>
      </c>
      <c r="N14" s="59" t="str">
        <f t="shared" ref="N14:N17" si="13">IF(OR(B14="Back Cover",B14="I",B14="J"),"0",IF(B14="","",IF(OR(B14="A",B14="F",B14="G"),M14/1,IF(B14="B",M14/2,IF(OR(B14="C",B14="D"),M14/4,M14)))))</f>
        <v/>
      </c>
      <c r="O14" s="21"/>
      <c r="Q14" s="3">
        <f t="shared" si="4"/>
        <v>0</v>
      </c>
      <c r="R14" s="3">
        <f t="shared" si="5"/>
        <v>0</v>
      </c>
      <c r="S14" s="3">
        <f t="shared" si="6"/>
        <v>0</v>
      </c>
      <c r="T14" s="3">
        <f t="shared" si="7"/>
        <v>0</v>
      </c>
      <c r="U14" s="3">
        <f t="shared" si="8"/>
        <v>0</v>
      </c>
    </row>
    <row r="15" spans="1:21" ht="18" customHeight="1" x14ac:dyDescent="0.25">
      <c r="A15" s="49">
        <v>10</v>
      </c>
      <c r="B15" s="11"/>
      <c r="C15" s="52" t="str">
        <f>IF($B15="","",VLOOKUP($B15,'Drop Downs'!$A$2:$B$11,2,0))</f>
        <v/>
      </c>
      <c r="D15" s="37">
        <f t="shared" si="9"/>
        <v>5700</v>
      </c>
      <c r="E15" s="49" t="str">
        <f t="shared" si="10"/>
        <v/>
      </c>
      <c r="F15" s="11"/>
      <c r="G15" s="57" t="str">
        <f t="shared" si="11"/>
        <v/>
      </c>
      <c r="H15" s="11"/>
      <c r="I15" s="49" t="str">
        <f t="shared" si="12"/>
        <v/>
      </c>
      <c r="J15" s="11"/>
      <c r="K15" s="11"/>
      <c r="L15" s="11"/>
      <c r="M15" s="19">
        <f>D15-SUM(Q15:U15)</f>
        <v>5700</v>
      </c>
      <c r="N15" s="59" t="str">
        <f t="shared" si="13"/>
        <v/>
      </c>
      <c r="O15" s="21"/>
      <c r="Q15" s="3">
        <f t="shared" si="4"/>
        <v>0</v>
      </c>
      <c r="R15" s="3">
        <f t="shared" si="5"/>
        <v>0</v>
      </c>
      <c r="S15" s="3">
        <f t="shared" si="6"/>
        <v>0</v>
      </c>
      <c r="T15" s="3">
        <f t="shared" si="7"/>
        <v>0</v>
      </c>
      <c r="U15" s="3">
        <f t="shared" si="8"/>
        <v>0</v>
      </c>
    </row>
    <row r="16" spans="1:21" ht="18" customHeight="1" x14ac:dyDescent="0.25">
      <c r="A16" s="49">
        <v>11</v>
      </c>
      <c r="B16" s="11"/>
      <c r="C16" s="52" t="str">
        <f>IF($B16="","",VLOOKUP($B16,'Drop Downs'!$A$2:$B$11,2,0))</f>
        <v/>
      </c>
      <c r="D16" s="37">
        <f t="shared" si="9"/>
        <v>5700</v>
      </c>
      <c r="E16" s="49" t="str">
        <f t="shared" si="10"/>
        <v/>
      </c>
      <c r="F16" s="11"/>
      <c r="G16" s="57" t="str">
        <f t="shared" si="11"/>
        <v/>
      </c>
      <c r="H16" s="11"/>
      <c r="I16" s="49" t="str">
        <f t="shared" si="12"/>
        <v/>
      </c>
      <c r="J16" s="11"/>
      <c r="K16" s="11"/>
      <c r="L16" s="11"/>
      <c r="M16" s="19">
        <f>D16-SUM(Q16:U16)</f>
        <v>5700</v>
      </c>
      <c r="N16" s="59" t="str">
        <f t="shared" si="13"/>
        <v/>
      </c>
      <c r="O16" s="21"/>
      <c r="Q16" s="3">
        <f t="shared" si="4"/>
        <v>0</v>
      </c>
      <c r="R16" s="3">
        <f t="shared" si="5"/>
        <v>0</v>
      </c>
      <c r="S16" s="3">
        <f t="shared" si="6"/>
        <v>0</v>
      </c>
      <c r="T16" s="3">
        <f t="shared" si="7"/>
        <v>0</v>
      </c>
      <c r="U16" s="3">
        <f t="shared" si="8"/>
        <v>0</v>
      </c>
    </row>
    <row r="17" spans="1:21" ht="18" customHeight="1" x14ac:dyDescent="0.25">
      <c r="A17" s="49">
        <v>12</v>
      </c>
      <c r="B17" s="11"/>
      <c r="C17" s="52" t="str">
        <f>IF($B17="","",VLOOKUP($B17,'Drop Downs'!$A$2:$B$11,2,0))</f>
        <v/>
      </c>
      <c r="D17" s="37">
        <f t="shared" si="9"/>
        <v>5700</v>
      </c>
      <c r="E17" s="49" t="str">
        <f t="shared" si="10"/>
        <v/>
      </c>
      <c r="F17" s="11"/>
      <c r="G17" s="57" t="str">
        <f t="shared" si="11"/>
        <v/>
      </c>
      <c r="H17" s="11"/>
      <c r="I17" s="49" t="str">
        <f t="shared" si="12"/>
        <v/>
      </c>
      <c r="J17" s="11"/>
      <c r="K17" s="11"/>
      <c r="L17" s="11"/>
      <c r="M17" s="19">
        <f>D17-SUM(Q17:U17)</f>
        <v>5700</v>
      </c>
      <c r="N17" s="59" t="str">
        <f t="shared" si="13"/>
        <v/>
      </c>
      <c r="O17" s="21"/>
      <c r="Q17" s="3">
        <f t="shared" si="4"/>
        <v>0</v>
      </c>
      <c r="R17" s="3">
        <f t="shared" si="5"/>
        <v>0</v>
      </c>
      <c r="S17" s="3">
        <f t="shared" si="6"/>
        <v>0</v>
      </c>
      <c r="T17" s="3">
        <f t="shared" si="7"/>
        <v>0</v>
      </c>
      <c r="U17" s="3">
        <f t="shared" si="8"/>
        <v>0</v>
      </c>
    </row>
    <row r="18" spans="1:21" ht="15" customHeight="1" x14ac:dyDescent="0.25">
      <c r="A18" s="50"/>
      <c r="B18" s="12"/>
      <c r="C18" s="53"/>
      <c r="D18" s="38"/>
      <c r="E18" s="50"/>
      <c r="F18" s="12"/>
      <c r="G18" s="58"/>
      <c r="H18" s="12"/>
      <c r="I18" s="50"/>
      <c r="J18" s="12"/>
      <c r="K18" s="12"/>
      <c r="L18" s="12"/>
      <c r="M18" s="19"/>
      <c r="N18" s="60"/>
      <c r="O18" s="22"/>
    </row>
    <row r="19" spans="1:21" ht="18" customHeight="1" x14ac:dyDescent="0.25">
      <c r="A19" s="49">
        <v>13</v>
      </c>
      <c r="B19" s="11"/>
      <c r="C19" s="52" t="str">
        <f>IF($B19="","",VLOOKUP($B19,'Drop Downs'!$A$2:$B$11,2,0))</f>
        <v/>
      </c>
      <c r="D19" s="37">
        <f t="shared" ref="D19:D22" si="14">IF(B19="A",5700,IF(B19="B",5700,IF(B19="C",5700,IF(B19="D",3800,IF(B19="E",2850,IF(B19="F",2600,IF(B19="G",4300,IF($B19="H",5350,5700))))))))</f>
        <v>5700</v>
      </c>
      <c r="E19" s="49" t="str">
        <f t="shared" ref="E19:E22" si="15">IF(B19="","",IF(OR(B19="A",B19="B",B19="H"),"Yes","No"))</f>
        <v/>
      </c>
      <c r="F19" s="11"/>
      <c r="G19" s="57" t="str">
        <f t="shared" ref="G19:G22" si="16">IF(B19="","",IF(OR(B19="D",B19="Back Cover",B19="I",B19="J"),"No","Yes"))</f>
        <v/>
      </c>
      <c r="H19" s="11"/>
      <c r="I19" s="49" t="str">
        <f t="shared" ref="I19:I22" si="17">IF(B19="","",IF(OR(B19="D",B19="Back Cover",B19="I",B19="J"),"No","Yes"))</f>
        <v/>
      </c>
      <c r="J19" s="11"/>
      <c r="K19" s="11"/>
      <c r="L19" s="11"/>
      <c r="M19" s="19">
        <f>D19-SUM(Q19:U19)</f>
        <v>5700</v>
      </c>
      <c r="N19" s="59" t="str">
        <f t="shared" ref="N19:N22" si="18">IF(OR(B19="Back Cover",B19="I",B19="J"),"0",IF(B19="","",IF(OR(B19="A",B19="F",B19="G"),M19/1,IF(B19="B",M19/2,IF(OR(B19="C",B19="D"),M19/4,M19)))))</f>
        <v/>
      </c>
      <c r="O19" s="21"/>
      <c r="Q19" s="3">
        <f t="shared" si="4"/>
        <v>0</v>
      </c>
      <c r="R19" s="3">
        <f t="shared" si="5"/>
        <v>0</v>
      </c>
      <c r="S19" s="3">
        <f t="shared" si="6"/>
        <v>0</v>
      </c>
      <c r="T19" s="3">
        <f t="shared" si="7"/>
        <v>0</v>
      </c>
      <c r="U19" s="3">
        <f t="shared" si="8"/>
        <v>0</v>
      </c>
    </row>
    <row r="20" spans="1:21" ht="18" customHeight="1" x14ac:dyDescent="0.25">
      <c r="A20" s="49">
        <v>14</v>
      </c>
      <c r="B20" s="11"/>
      <c r="C20" s="52" t="str">
        <f>IF($B20="","",VLOOKUP($B20,'Drop Downs'!$A$2:$B$11,2,0))</f>
        <v/>
      </c>
      <c r="D20" s="37">
        <f t="shared" si="14"/>
        <v>5700</v>
      </c>
      <c r="E20" s="49" t="str">
        <f t="shared" si="15"/>
        <v/>
      </c>
      <c r="F20" s="11"/>
      <c r="G20" s="57" t="str">
        <f t="shared" si="16"/>
        <v/>
      </c>
      <c r="H20" s="11"/>
      <c r="I20" s="49" t="str">
        <f t="shared" si="17"/>
        <v/>
      </c>
      <c r="J20" s="11"/>
      <c r="K20" s="11"/>
      <c r="L20" s="11"/>
      <c r="M20" s="19">
        <f>D20-SUM(Q20:U20)</f>
        <v>5700</v>
      </c>
      <c r="N20" s="59" t="str">
        <f t="shared" si="18"/>
        <v/>
      </c>
      <c r="O20" s="21"/>
      <c r="Q20" s="3">
        <f t="shared" si="4"/>
        <v>0</v>
      </c>
      <c r="R20" s="3">
        <f t="shared" si="5"/>
        <v>0</v>
      </c>
      <c r="S20" s="3">
        <f t="shared" si="6"/>
        <v>0</v>
      </c>
      <c r="T20" s="3">
        <f t="shared" si="7"/>
        <v>0</v>
      </c>
      <c r="U20" s="3">
        <f t="shared" si="8"/>
        <v>0</v>
      </c>
    </row>
    <row r="21" spans="1:21" ht="18" customHeight="1" x14ac:dyDescent="0.25">
      <c r="A21" s="49">
        <v>15</v>
      </c>
      <c r="B21" s="11"/>
      <c r="C21" s="52" t="str">
        <f>IF($B21="","",VLOOKUP($B21,'Drop Downs'!$A$2:$B$11,2,0))</f>
        <v/>
      </c>
      <c r="D21" s="37">
        <f t="shared" si="14"/>
        <v>5700</v>
      </c>
      <c r="E21" s="49" t="str">
        <f t="shared" si="15"/>
        <v/>
      </c>
      <c r="F21" s="11"/>
      <c r="G21" s="57" t="str">
        <f t="shared" si="16"/>
        <v/>
      </c>
      <c r="H21" s="11"/>
      <c r="I21" s="49" t="str">
        <f t="shared" si="17"/>
        <v/>
      </c>
      <c r="J21" s="11"/>
      <c r="K21" s="11"/>
      <c r="L21" s="11"/>
      <c r="M21" s="19">
        <f>D21-SUM(Q21:U21)</f>
        <v>5700</v>
      </c>
      <c r="N21" s="59" t="str">
        <f t="shared" si="18"/>
        <v/>
      </c>
      <c r="O21" s="21"/>
      <c r="Q21" s="3">
        <f t="shared" si="4"/>
        <v>0</v>
      </c>
      <c r="R21" s="3">
        <f t="shared" si="5"/>
        <v>0</v>
      </c>
      <c r="S21" s="3">
        <f t="shared" si="6"/>
        <v>0</v>
      </c>
      <c r="T21" s="3">
        <f t="shared" si="7"/>
        <v>0</v>
      </c>
      <c r="U21" s="3">
        <f t="shared" si="8"/>
        <v>0</v>
      </c>
    </row>
    <row r="22" spans="1:21" ht="18" customHeight="1" x14ac:dyDescent="0.25">
      <c r="A22" s="49">
        <v>16</v>
      </c>
      <c r="B22" s="11"/>
      <c r="C22" s="52" t="str">
        <f>IF($B22="","",VLOOKUP($B22,'Drop Downs'!$A$2:$B$11,2,0))</f>
        <v/>
      </c>
      <c r="D22" s="37">
        <f t="shared" si="14"/>
        <v>5700</v>
      </c>
      <c r="E22" s="49" t="str">
        <f t="shared" si="15"/>
        <v/>
      </c>
      <c r="F22" s="11"/>
      <c r="G22" s="57" t="str">
        <f t="shared" si="16"/>
        <v/>
      </c>
      <c r="H22" s="11"/>
      <c r="I22" s="49" t="str">
        <f t="shared" si="17"/>
        <v/>
      </c>
      <c r="J22" s="11"/>
      <c r="K22" s="11"/>
      <c r="L22" s="11"/>
      <c r="M22" s="19">
        <f>D22-SUM(Q22:U22)</f>
        <v>5700</v>
      </c>
      <c r="N22" s="59" t="str">
        <f t="shared" si="18"/>
        <v/>
      </c>
      <c r="O22" s="21"/>
      <c r="Q22" s="3">
        <f t="shared" si="4"/>
        <v>0</v>
      </c>
      <c r="R22" s="3">
        <f t="shared" si="5"/>
        <v>0</v>
      </c>
      <c r="S22" s="3">
        <f t="shared" si="6"/>
        <v>0</v>
      </c>
      <c r="T22" s="3">
        <f t="shared" si="7"/>
        <v>0</v>
      </c>
      <c r="U22" s="3">
        <f t="shared" si="8"/>
        <v>0</v>
      </c>
    </row>
    <row r="23" spans="1:21" ht="15" customHeight="1" x14ac:dyDescent="0.25">
      <c r="A23" s="50"/>
      <c r="B23" s="12"/>
      <c r="C23" s="53"/>
      <c r="D23" s="38"/>
      <c r="E23" s="50"/>
      <c r="F23" s="12"/>
      <c r="G23" s="58"/>
      <c r="H23" s="12"/>
      <c r="I23" s="50"/>
      <c r="J23" s="12"/>
      <c r="K23" s="12"/>
      <c r="L23" s="12"/>
      <c r="M23" s="19"/>
      <c r="N23" s="60"/>
      <c r="O23" s="22"/>
    </row>
    <row r="24" spans="1:21" ht="18" customHeight="1" x14ac:dyDescent="0.25">
      <c r="A24" s="49">
        <v>17</v>
      </c>
      <c r="B24" s="11"/>
      <c r="C24" s="52" t="str">
        <f>IF($B24="","",VLOOKUP($B24,'Drop Downs'!$A$2:$B$11,2,0))</f>
        <v/>
      </c>
      <c r="D24" s="37">
        <f t="shared" ref="D24:D27" si="19">IF(B24="A",5700,IF(B24="B",5700,IF(B24="C",5700,IF(B24="D",3800,IF(B24="E",2850,IF(B24="F",2600,IF(B24="G",4300,IF($B24="H",5350,5700))))))))</f>
        <v>5700</v>
      </c>
      <c r="E24" s="49" t="str">
        <f t="shared" ref="E24:E27" si="20">IF(B24="","",IF(OR(B24="A",B24="B",B24="H"),"Yes","No"))</f>
        <v/>
      </c>
      <c r="F24" s="11"/>
      <c r="G24" s="57" t="str">
        <f t="shared" ref="G24:G27" si="21">IF(B24="","",IF(OR(B24="D",B24="Back Cover",B24="I",B24="J"),"No","Yes"))</f>
        <v/>
      </c>
      <c r="H24" s="11"/>
      <c r="I24" s="49" t="str">
        <f t="shared" ref="I24:I27" si="22">IF(B24="","",IF(OR(B24="D",B24="Back Cover",B24="I",B24="J"),"No","Yes"))</f>
        <v/>
      </c>
      <c r="J24" s="11"/>
      <c r="K24" s="11"/>
      <c r="L24" s="11"/>
      <c r="M24" s="19">
        <f>D24-SUM(Q24:U24)</f>
        <v>5700</v>
      </c>
      <c r="N24" s="59" t="str">
        <f t="shared" ref="N24:N27" si="23">IF(OR(B24="Back Cover",B24="I",B24="J"),"0",IF(B24="","",IF(OR(B24="A",B24="F",B24="G"),M24/1,IF(B24="B",M24/2,IF(OR(B24="C",B24="D"),M24/4,M24)))))</f>
        <v/>
      </c>
      <c r="O24" s="21"/>
      <c r="Q24" s="3">
        <f t="shared" si="4"/>
        <v>0</v>
      </c>
      <c r="R24" s="3">
        <f t="shared" si="5"/>
        <v>0</v>
      </c>
      <c r="S24" s="3">
        <f t="shared" si="6"/>
        <v>0</v>
      </c>
      <c r="T24" s="3">
        <f t="shared" si="7"/>
        <v>0</v>
      </c>
      <c r="U24" s="3">
        <f t="shared" si="8"/>
        <v>0</v>
      </c>
    </row>
    <row r="25" spans="1:21" ht="18" customHeight="1" x14ac:dyDescent="0.25">
      <c r="A25" s="49">
        <v>18</v>
      </c>
      <c r="B25" s="11"/>
      <c r="C25" s="52" t="str">
        <f>IF($B25="","",VLOOKUP($B25,'Drop Downs'!$A$2:$B$11,2,0))</f>
        <v/>
      </c>
      <c r="D25" s="37">
        <f t="shared" si="19"/>
        <v>5700</v>
      </c>
      <c r="E25" s="49" t="str">
        <f t="shared" si="20"/>
        <v/>
      </c>
      <c r="F25" s="11"/>
      <c r="G25" s="57" t="str">
        <f t="shared" si="21"/>
        <v/>
      </c>
      <c r="H25" s="11"/>
      <c r="I25" s="49" t="str">
        <f t="shared" si="22"/>
        <v/>
      </c>
      <c r="J25" s="11"/>
      <c r="K25" s="11"/>
      <c r="L25" s="11"/>
      <c r="M25" s="19">
        <f>D25-SUM(Q25:U25)</f>
        <v>5700</v>
      </c>
      <c r="N25" s="59" t="str">
        <f t="shared" si="23"/>
        <v/>
      </c>
      <c r="O25" s="21"/>
      <c r="Q25" s="3">
        <f t="shared" si="4"/>
        <v>0</v>
      </c>
      <c r="R25" s="3">
        <f t="shared" si="5"/>
        <v>0</v>
      </c>
      <c r="S25" s="3">
        <f t="shared" si="6"/>
        <v>0</v>
      </c>
      <c r="T25" s="3">
        <f t="shared" si="7"/>
        <v>0</v>
      </c>
      <c r="U25" s="3">
        <f t="shared" si="8"/>
        <v>0</v>
      </c>
    </row>
    <row r="26" spans="1:21" ht="18" customHeight="1" x14ac:dyDescent="0.25">
      <c r="A26" s="49">
        <v>19</v>
      </c>
      <c r="B26" s="11"/>
      <c r="C26" s="52" t="str">
        <f>IF($B26="","",VLOOKUP($B26,'Drop Downs'!$A$2:$B$11,2,0))</f>
        <v/>
      </c>
      <c r="D26" s="37">
        <f t="shared" si="19"/>
        <v>5700</v>
      </c>
      <c r="E26" s="49" t="str">
        <f t="shared" si="20"/>
        <v/>
      </c>
      <c r="F26" s="11"/>
      <c r="G26" s="57" t="str">
        <f t="shared" si="21"/>
        <v/>
      </c>
      <c r="H26" s="11"/>
      <c r="I26" s="49" t="str">
        <f t="shared" si="22"/>
        <v/>
      </c>
      <c r="J26" s="11"/>
      <c r="K26" s="11"/>
      <c r="L26" s="11"/>
      <c r="M26" s="19">
        <f>D26-SUM(Q26:U26)</f>
        <v>5700</v>
      </c>
      <c r="N26" s="59" t="str">
        <f t="shared" si="23"/>
        <v/>
      </c>
      <c r="O26" s="21"/>
      <c r="Q26" s="3">
        <f t="shared" si="4"/>
        <v>0</v>
      </c>
      <c r="R26" s="3">
        <f t="shared" si="5"/>
        <v>0</v>
      </c>
      <c r="S26" s="3">
        <f t="shared" si="6"/>
        <v>0</v>
      </c>
      <c r="T26" s="3">
        <f t="shared" si="7"/>
        <v>0</v>
      </c>
      <c r="U26" s="3">
        <f t="shared" si="8"/>
        <v>0</v>
      </c>
    </row>
    <row r="27" spans="1:21" ht="18" customHeight="1" x14ac:dyDescent="0.25">
      <c r="A27" s="49">
        <v>20</v>
      </c>
      <c r="B27" s="11"/>
      <c r="C27" s="52" t="str">
        <f>IF($B27="","",VLOOKUP($B27,'Drop Downs'!$A$2:$B$11,2,0))</f>
        <v/>
      </c>
      <c r="D27" s="37">
        <f t="shared" si="19"/>
        <v>5700</v>
      </c>
      <c r="E27" s="49" t="str">
        <f t="shared" si="20"/>
        <v/>
      </c>
      <c r="F27" s="11"/>
      <c r="G27" s="57" t="str">
        <f t="shared" si="21"/>
        <v/>
      </c>
      <c r="H27" s="11"/>
      <c r="I27" s="49" t="str">
        <f t="shared" si="22"/>
        <v/>
      </c>
      <c r="J27" s="11"/>
      <c r="K27" s="11"/>
      <c r="L27" s="11"/>
      <c r="M27" s="19">
        <f>D27-SUM(Q27:U27)</f>
        <v>5700</v>
      </c>
      <c r="N27" s="59" t="str">
        <f t="shared" si="23"/>
        <v/>
      </c>
      <c r="O27" s="21"/>
      <c r="Q27" s="3">
        <f t="shared" si="4"/>
        <v>0</v>
      </c>
      <c r="R27" s="3">
        <f t="shared" si="5"/>
        <v>0</v>
      </c>
      <c r="S27" s="3">
        <f t="shared" si="6"/>
        <v>0</v>
      </c>
      <c r="T27" s="3">
        <f t="shared" si="7"/>
        <v>0</v>
      </c>
      <c r="U27" s="3">
        <f t="shared" si="8"/>
        <v>0</v>
      </c>
    </row>
    <row r="28" spans="1:21" ht="15" customHeight="1" x14ac:dyDescent="0.25">
      <c r="A28" s="50"/>
      <c r="B28" s="12"/>
      <c r="C28" s="53"/>
      <c r="D28" s="38"/>
      <c r="E28" s="50"/>
      <c r="F28" s="12"/>
      <c r="G28" s="58"/>
      <c r="H28" s="12"/>
      <c r="I28" s="50"/>
      <c r="J28" s="12"/>
      <c r="K28" s="12"/>
      <c r="L28" s="12"/>
      <c r="M28" s="19"/>
      <c r="N28" s="60"/>
      <c r="O28" s="22"/>
    </row>
    <row r="29" spans="1:21" ht="18" customHeight="1" x14ac:dyDescent="0.25">
      <c r="A29" s="49">
        <v>21</v>
      </c>
      <c r="B29" s="11"/>
      <c r="C29" s="52" t="str">
        <f>IF($B29="","",VLOOKUP($B29,'Drop Downs'!$A$2:$B$11,2,0))</f>
        <v/>
      </c>
      <c r="D29" s="37">
        <f t="shared" ref="D29:D32" si="24">IF(B29="A",5700,IF(B29="B",5700,IF(B29="C",5700,IF(B29="D",3800,IF(B29="E",2850,IF(B29="F",2600,IF(B29="G",4300,IF($B29="H",5350,5700))))))))</f>
        <v>5700</v>
      </c>
      <c r="E29" s="49" t="str">
        <f t="shared" ref="E29:E32" si="25">IF(B29="","",IF(OR(B29="A",B29="B",B29="H"),"Yes","No"))</f>
        <v/>
      </c>
      <c r="F29" s="11"/>
      <c r="G29" s="57" t="str">
        <f t="shared" ref="G29:G32" si="26">IF(B29="","",IF(OR(B29="D",B29="Back Cover",B29="I",B29="J"),"No","Yes"))</f>
        <v/>
      </c>
      <c r="H29" s="11"/>
      <c r="I29" s="49" t="str">
        <f t="shared" ref="I29:I32" si="27">IF(B29="","",IF(OR(B29="D",B29="Back Cover",B29="I",B29="J"),"No","Yes"))</f>
        <v/>
      </c>
      <c r="J29" s="11"/>
      <c r="K29" s="11"/>
      <c r="L29" s="11"/>
      <c r="M29" s="19">
        <f>D29-SUM(Q29:U29)</f>
        <v>5700</v>
      </c>
      <c r="N29" s="59" t="str">
        <f t="shared" ref="N29:N32" si="28">IF(OR(B29="Back Cover",B29="I",B29="J"),"0",IF(B29="","",IF(OR(B29="A",B29="F",B29="G"),M29/1,IF(B29="B",M29/2,IF(OR(B29="C",B29="D"),M29/4,M29)))))</f>
        <v/>
      </c>
      <c r="O29" s="21"/>
      <c r="Q29" s="3">
        <f t="shared" si="4"/>
        <v>0</v>
      </c>
      <c r="R29" s="3">
        <f t="shared" si="5"/>
        <v>0</v>
      </c>
      <c r="S29" s="3">
        <f t="shared" si="6"/>
        <v>0</v>
      </c>
      <c r="T29" s="3">
        <f t="shared" si="7"/>
        <v>0</v>
      </c>
      <c r="U29" s="3">
        <f t="shared" si="8"/>
        <v>0</v>
      </c>
    </row>
    <row r="30" spans="1:21" ht="18" customHeight="1" x14ac:dyDescent="0.25">
      <c r="A30" s="49">
        <v>22</v>
      </c>
      <c r="B30" s="11"/>
      <c r="C30" s="52" t="str">
        <f>IF($B30="","",VLOOKUP($B30,'Drop Downs'!$A$2:$B$11,2,0))</f>
        <v/>
      </c>
      <c r="D30" s="37">
        <f t="shared" si="24"/>
        <v>5700</v>
      </c>
      <c r="E30" s="49" t="str">
        <f t="shared" si="25"/>
        <v/>
      </c>
      <c r="F30" s="11"/>
      <c r="G30" s="57" t="str">
        <f t="shared" si="26"/>
        <v/>
      </c>
      <c r="H30" s="11"/>
      <c r="I30" s="49" t="str">
        <f t="shared" si="27"/>
        <v/>
      </c>
      <c r="J30" s="11"/>
      <c r="K30" s="11"/>
      <c r="L30" s="11"/>
      <c r="M30" s="19">
        <f>D30-SUM(Q30:U30)</f>
        <v>5700</v>
      </c>
      <c r="N30" s="59" t="str">
        <f t="shared" si="28"/>
        <v/>
      </c>
      <c r="O30" s="21"/>
      <c r="Q30" s="3">
        <f t="shared" si="4"/>
        <v>0</v>
      </c>
      <c r="R30" s="3">
        <f t="shared" si="5"/>
        <v>0</v>
      </c>
      <c r="S30" s="3">
        <f t="shared" si="6"/>
        <v>0</v>
      </c>
      <c r="T30" s="3">
        <f t="shared" si="7"/>
        <v>0</v>
      </c>
      <c r="U30" s="3">
        <f t="shared" si="8"/>
        <v>0</v>
      </c>
    </row>
    <row r="31" spans="1:21" ht="18" customHeight="1" x14ac:dyDescent="0.25">
      <c r="A31" s="49">
        <v>23</v>
      </c>
      <c r="B31" s="11"/>
      <c r="C31" s="52" t="str">
        <f>IF($B31="","",VLOOKUP($B31,'Drop Downs'!$A$2:$B$11,2,0))</f>
        <v/>
      </c>
      <c r="D31" s="37">
        <f t="shared" si="24"/>
        <v>5700</v>
      </c>
      <c r="E31" s="49" t="str">
        <f t="shared" si="25"/>
        <v/>
      </c>
      <c r="F31" s="11"/>
      <c r="G31" s="57" t="str">
        <f t="shared" si="26"/>
        <v/>
      </c>
      <c r="H31" s="11"/>
      <c r="I31" s="49" t="str">
        <f t="shared" si="27"/>
        <v/>
      </c>
      <c r="J31" s="11"/>
      <c r="K31" s="11"/>
      <c r="L31" s="11"/>
      <c r="M31" s="19">
        <f>D31-SUM(Q31:U31)</f>
        <v>5700</v>
      </c>
      <c r="N31" s="59" t="str">
        <f t="shared" si="28"/>
        <v/>
      </c>
      <c r="O31" s="21"/>
      <c r="Q31" s="3">
        <f t="shared" si="4"/>
        <v>0</v>
      </c>
      <c r="R31" s="3">
        <f t="shared" si="5"/>
        <v>0</v>
      </c>
      <c r="S31" s="3">
        <f t="shared" si="6"/>
        <v>0</v>
      </c>
      <c r="T31" s="3">
        <f t="shared" si="7"/>
        <v>0</v>
      </c>
      <c r="U31" s="3">
        <f t="shared" si="8"/>
        <v>0</v>
      </c>
    </row>
    <row r="32" spans="1:21" ht="18" customHeight="1" x14ac:dyDescent="0.25">
      <c r="A32" s="49">
        <v>24</v>
      </c>
      <c r="B32" s="11"/>
      <c r="C32" s="52" t="str">
        <f>IF($B32="","",VLOOKUP($B32,'Drop Downs'!$A$2:$B$11,2,0))</f>
        <v/>
      </c>
      <c r="D32" s="37">
        <f t="shared" si="24"/>
        <v>5700</v>
      </c>
      <c r="E32" s="49" t="str">
        <f t="shared" si="25"/>
        <v/>
      </c>
      <c r="F32" s="11"/>
      <c r="G32" s="57" t="str">
        <f t="shared" si="26"/>
        <v/>
      </c>
      <c r="H32" s="11"/>
      <c r="I32" s="49" t="str">
        <f t="shared" si="27"/>
        <v/>
      </c>
      <c r="J32" s="11"/>
      <c r="K32" s="11"/>
      <c r="L32" s="11"/>
      <c r="M32" s="19">
        <f>D32-SUM(Q32:U32)</f>
        <v>5700</v>
      </c>
      <c r="N32" s="59" t="str">
        <f t="shared" si="28"/>
        <v/>
      </c>
      <c r="O32" s="21"/>
      <c r="Q32" s="3">
        <f t="shared" si="4"/>
        <v>0</v>
      </c>
      <c r="R32" s="3">
        <f t="shared" si="5"/>
        <v>0</v>
      </c>
      <c r="S32" s="3">
        <f t="shared" si="6"/>
        <v>0</v>
      </c>
      <c r="T32" s="3">
        <f t="shared" si="7"/>
        <v>0</v>
      </c>
      <c r="U32" s="3">
        <f t="shared" si="8"/>
        <v>0</v>
      </c>
    </row>
    <row r="34" spans="3:5" x14ac:dyDescent="0.25">
      <c r="E34" s="24"/>
    </row>
    <row r="35" spans="3:5" x14ac:dyDescent="0.25">
      <c r="C35" s="25"/>
    </row>
    <row r="36" spans="3:5" x14ac:dyDescent="0.25">
      <c r="C36" s="25"/>
    </row>
    <row r="37" spans="3:5" x14ac:dyDescent="0.25">
      <c r="C37" s="25"/>
    </row>
    <row r="38" spans="3:5" x14ac:dyDescent="0.25">
      <c r="C38" s="25"/>
    </row>
    <row r="39" spans="3:5" x14ac:dyDescent="0.25">
      <c r="C39" s="25"/>
    </row>
    <row r="40" spans="3:5" x14ac:dyDescent="0.25">
      <c r="C40" s="25"/>
    </row>
    <row r="41" spans="3:5" x14ac:dyDescent="0.25">
      <c r="C41" s="25"/>
    </row>
    <row r="42" spans="3:5" x14ac:dyDescent="0.25">
      <c r="C42" s="23"/>
    </row>
    <row r="43" spans="3:5" x14ac:dyDescent="0.25">
      <c r="C43" s="23"/>
    </row>
  </sheetData>
  <sheetProtection sheet="1" objects="1" scenarios="1" selectLockedCells="1"/>
  <dataConsolidate/>
  <mergeCells count="7">
    <mergeCell ref="N2:N3"/>
    <mergeCell ref="Q2:U2"/>
    <mergeCell ref="B2:C2"/>
    <mergeCell ref="A2:A3"/>
    <mergeCell ref="E2:F2"/>
    <mergeCell ref="G2:H2"/>
    <mergeCell ref="I2:L2"/>
  </mergeCells>
  <conditionalFormatting sqref="E14:E17 E19:E22 E24:E27 E29:E32 E4:E12 G4:G12 G14:G17 G19:G22 G24:G27 G29:G32">
    <cfRule type="containsText" dxfId="45" priority="50" operator="containsText" text="No">
      <formula>NOT(ISERROR(SEARCH("No",E4)))</formula>
    </cfRule>
    <cfRule type="containsText" dxfId="44" priority="51" operator="containsText" text="Yes">
      <formula>NOT(ISERROR(SEARCH("Yes",E4)))</formula>
    </cfRule>
  </conditionalFormatting>
  <conditionalFormatting sqref="I7:I12 I14:I17 I19:I22 I24:I27 I29:I32">
    <cfRule type="containsText" dxfId="43" priority="48" operator="containsText" text="No">
      <formula>NOT(ISERROR(SEARCH("No",I7)))</formula>
    </cfRule>
    <cfRule type="containsText" dxfId="42" priority="49" operator="containsText" text="Yes">
      <formula>NOT(ISERROR(SEARCH("Yes",I7)))</formula>
    </cfRule>
  </conditionalFormatting>
  <conditionalFormatting sqref="E13 G13">
    <cfRule type="containsText" dxfId="41" priority="46" operator="containsText" text="No">
      <formula>NOT(ISERROR(SEARCH("No",E13)))</formula>
    </cfRule>
    <cfRule type="containsText" dxfId="40" priority="47" operator="containsText" text="Yes">
      <formula>NOT(ISERROR(SEARCH("Yes",E13)))</formula>
    </cfRule>
  </conditionalFormatting>
  <conditionalFormatting sqref="I13">
    <cfRule type="containsText" dxfId="39" priority="44" operator="containsText" text="No">
      <formula>NOT(ISERROR(SEARCH("No",I13)))</formula>
    </cfRule>
    <cfRule type="containsText" dxfId="38" priority="45" operator="containsText" text="Yes">
      <formula>NOT(ISERROR(SEARCH("Yes",I13)))</formula>
    </cfRule>
  </conditionalFormatting>
  <conditionalFormatting sqref="E18 G18">
    <cfRule type="containsText" dxfId="37" priority="42" operator="containsText" text="No">
      <formula>NOT(ISERROR(SEARCH("No",E18)))</formula>
    </cfRule>
    <cfRule type="containsText" dxfId="36" priority="43" operator="containsText" text="Yes">
      <formula>NOT(ISERROR(SEARCH("Yes",E18)))</formula>
    </cfRule>
  </conditionalFormatting>
  <conditionalFormatting sqref="I18">
    <cfRule type="containsText" dxfId="35" priority="40" operator="containsText" text="No">
      <formula>NOT(ISERROR(SEARCH("No",I18)))</formula>
    </cfRule>
    <cfRule type="containsText" dxfId="34" priority="41" operator="containsText" text="Yes">
      <formula>NOT(ISERROR(SEARCH("Yes",I18)))</formula>
    </cfRule>
  </conditionalFormatting>
  <conditionalFormatting sqref="E23 G23">
    <cfRule type="containsText" dxfId="33" priority="38" operator="containsText" text="No">
      <formula>NOT(ISERROR(SEARCH("No",E23)))</formula>
    </cfRule>
    <cfRule type="containsText" dxfId="32" priority="39" operator="containsText" text="Yes">
      <formula>NOT(ISERROR(SEARCH("Yes",E23)))</formula>
    </cfRule>
  </conditionalFormatting>
  <conditionalFormatting sqref="I23">
    <cfRule type="containsText" dxfId="31" priority="36" operator="containsText" text="No">
      <formula>NOT(ISERROR(SEARCH("No",I23)))</formula>
    </cfRule>
    <cfRule type="containsText" dxfId="30" priority="37" operator="containsText" text="Yes">
      <formula>NOT(ISERROR(SEARCH("Yes",I23)))</formula>
    </cfRule>
  </conditionalFormatting>
  <conditionalFormatting sqref="E28 G28">
    <cfRule type="containsText" dxfId="29" priority="34" operator="containsText" text="No">
      <formula>NOT(ISERROR(SEARCH("No",E28)))</formula>
    </cfRule>
    <cfRule type="containsText" dxfId="28" priority="35" operator="containsText" text="Yes">
      <formula>NOT(ISERROR(SEARCH("Yes",E28)))</formula>
    </cfRule>
  </conditionalFormatting>
  <conditionalFormatting sqref="I28">
    <cfRule type="containsText" dxfId="27" priority="32" operator="containsText" text="No">
      <formula>NOT(ISERROR(SEARCH("No",I28)))</formula>
    </cfRule>
    <cfRule type="containsText" dxfId="26" priority="33" operator="containsText" text="Yes">
      <formula>NOT(ISERROR(SEARCH("Yes",I28)))</formula>
    </cfRule>
  </conditionalFormatting>
  <conditionalFormatting sqref="F7">
    <cfRule type="expression" dxfId="25" priority="26">
      <formula>$E7="No"</formula>
    </cfRule>
  </conditionalFormatting>
  <conditionalFormatting sqref="F29:F32 F24:F27 F19:F22 F14:F17 F9:F12">
    <cfRule type="expression" dxfId="24" priority="25">
      <formula>$E9="No"</formula>
    </cfRule>
  </conditionalFormatting>
  <conditionalFormatting sqref="H7">
    <cfRule type="expression" dxfId="23" priority="24">
      <formula>$G7="No"</formula>
    </cfRule>
  </conditionalFormatting>
  <conditionalFormatting sqref="H9:H12">
    <cfRule type="expression" dxfId="22" priority="23">
      <formula>$G9="No"</formula>
    </cfRule>
  </conditionalFormatting>
  <conditionalFormatting sqref="H14:H17">
    <cfRule type="expression" dxfId="21" priority="22">
      <formula>$G14="No"</formula>
    </cfRule>
  </conditionalFormatting>
  <conditionalFormatting sqref="H19:H22">
    <cfRule type="expression" dxfId="20" priority="21">
      <formula>$G19="No"</formula>
    </cfRule>
  </conditionalFormatting>
  <conditionalFormatting sqref="H24:H27">
    <cfRule type="expression" dxfId="19" priority="20">
      <formula>$G24="No"</formula>
    </cfRule>
  </conditionalFormatting>
  <conditionalFormatting sqref="H29:H32">
    <cfRule type="expression" dxfId="18" priority="19">
      <formula>$G29="No"</formula>
    </cfRule>
  </conditionalFormatting>
  <conditionalFormatting sqref="J7">
    <cfRule type="expression" dxfId="17" priority="18">
      <formula>I7="No"</formula>
    </cfRule>
  </conditionalFormatting>
  <conditionalFormatting sqref="K7">
    <cfRule type="expression" dxfId="16" priority="17">
      <formula>I7="No"</formula>
    </cfRule>
  </conditionalFormatting>
  <conditionalFormatting sqref="L7">
    <cfRule type="expression" dxfId="15" priority="16">
      <formula>I7="No"</formula>
    </cfRule>
  </conditionalFormatting>
  <conditionalFormatting sqref="J9:J12">
    <cfRule type="expression" dxfId="14" priority="15">
      <formula>I9="No"</formula>
    </cfRule>
  </conditionalFormatting>
  <conditionalFormatting sqref="K9:K12">
    <cfRule type="expression" dxfId="13" priority="14">
      <formula>I9="No"</formula>
    </cfRule>
  </conditionalFormatting>
  <conditionalFormatting sqref="L9:L12">
    <cfRule type="expression" dxfId="12" priority="13">
      <formula>I9="No"</formula>
    </cfRule>
  </conditionalFormatting>
  <conditionalFormatting sqref="J14:J17">
    <cfRule type="expression" dxfId="11" priority="12">
      <formula>I14="No"</formula>
    </cfRule>
  </conditionalFormatting>
  <conditionalFormatting sqref="K14:K17">
    <cfRule type="expression" dxfId="10" priority="11">
      <formula>I14="No"</formula>
    </cfRule>
  </conditionalFormatting>
  <conditionalFormatting sqref="L14:L17">
    <cfRule type="expression" dxfId="9" priority="10">
      <formula>I14="No"</formula>
    </cfRule>
  </conditionalFormatting>
  <conditionalFormatting sqref="J19:J22">
    <cfRule type="expression" dxfId="8" priority="9">
      <formula>I19="No"</formula>
    </cfRule>
  </conditionalFormatting>
  <conditionalFormatting sqref="K19:K22">
    <cfRule type="expression" dxfId="7" priority="8">
      <formula>I19="No"</formula>
    </cfRule>
  </conditionalFormatting>
  <conditionalFormatting sqref="L19:L22">
    <cfRule type="expression" dxfId="6" priority="7">
      <formula>I19="No"</formula>
    </cfRule>
  </conditionalFormatting>
  <conditionalFormatting sqref="J24:J27">
    <cfRule type="expression" dxfId="5" priority="6">
      <formula>I24="No"</formula>
    </cfRule>
  </conditionalFormatting>
  <conditionalFormatting sqref="K24:K27">
    <cfRule type="expression" dxfId="4" priority="5">
      <formula>I24="No"</formula>
    </cfRule>
  </conditionalFormatting>
  <conditionalFormatting sqref="L24:L27">
    <cfRule type="expression" dxfId="3" priority="4">
      <formula>I24="No"</formula>
    </cfRule>
  </conditionalFormatting>
  <conditionalFormatting sqref="J29:J32">
    <cfRule type="expression" dxfId="2" priority="3">
      <formula>I29="No"</formula>
    </cfRule>
  </conditionalFormatting>
  <conditionalFormatting sqref="K29:K32">
    <cfRule type="expression" dxfId="1" priority="2">
      <formula>I29="No"</formula>
    </cfRule>
  </conditionalFormatting>
  <conditionalFormatting sqref="L29:L32">
    <cfRule type="expression" dxfId="0" priority="1">
      <formula>I29="No"</formula>
    </cfRule>
  </conditionalFormatting>
  <pageMargins left="0.24" right="0.23" top="0.5" bottom="0.42" header="0.26" footer="0.17"/>
  <pageSetup paperSize="5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64" yWindow="437" count="7">
        <x14:dataValidation type="list" allowBlank="1" showErrorMessage="1" error="Select a valid option." xr:uid="{3BEFB24E-0B4B-4FB0-8965-05C0780CCF6A}">
          <x14:formula1>
            <xm:f>'Drop Downs'!$E$2:$E$6</xm:f>
          </x14:formula1>
          <xm:sqref>J7 J9:J12 J14:J17 J19:J22 J24:J27 J29:J32</xm:sqref>
        </x14:dataValidation>
        <x14:dataValidation type="list" allowBlank="1" showErrorMessage="1" error="Select a valid photo combination." prompt="_x000a_" xr:uid="{48D260CC-7E4C-4897-88BB-4B3B076F18F8}">
          <x14:formula1>
            <xm:f>'Drop Downs'!$D$2:$D$7</xm:f>
          </x14:formula1>
          <xm:sqref>H29:H32 H24:H27 H19:H22 H14:H17 H7 H9:H12</xm:sqref>
        </x14:dataValidation>
        <x14:dataValidation type="list" allowBlank="1" showErrorMessage="1" error="Select a valid option." xr:uid="{F9F819D4-B1A2-446C-92DB-69F151916B84}">
          <x14:formula1>
            <xm:f>'Drop Downs'!$F$2:$F$8</xm:f>
          </x14:formula1>
          <xm:sqref>K7 K9:K12 K14:K17 K19:K22 K24:K27 K29:K32</xm:sqref>
        </x14:dataValidation>
        <x14:dataValidation type="list" allowBlank="1" showErrorMessage="1" error="Select a valid option." xr:uid="{4B2C3472-DFD0-4FE3-97BB-5273C8B111E4}">
          <x14:formula1>
            <xm:f>'Drop Downs'!$G$2:$G$3</xm:f>
          </x14:formula1>
          <xm:sqref>L7 L9:L12 L14:L17 L19:L22 L24:L27 L29:L32</xm:sqref>
        </x14:dataValidation>
        <x14:dataValidation type="list" allowBlank="1" showErrorMessage="1" error="Choose a valid option." xr:uid="{D81FB8C4-318B-4D97-81D3-642A6B19B247}">
          <x14:formula1>
            <xm:f>'Drop Downs'!$C$2:$C$4</xm:f>
          </x14:formula1>
          <xm:sqref>F29:F32 F24:F27 F19:F22 F14:F17 F7 F9:F12</xm:sqref>
        </x14:dataValidation>
        <x14:dataValidation type="list" allowBlank="1" showInputMessage="1" showErrorMessage="1" error="Select a valid option." xr:uid="{869B5352-77D0-4D4C-969A-99B9A867890C}">
          <x14:formula1>
            <xm:f>'Drop Downs'!$H$2</xm:f>
          </x14:formula1>
          <xm:sqref>H4</xm:sqref>
        </x14:dataValidation>
        <x14:dataValidation type="list" allowBlank="1" showInputMessage="1" showErrorMessage="1" error="Choose a valid option." promptTitle="Select your page layout" xr:uid="{912E175B-96AD-4CAE-A619-132405ED3742}">
          <x14:formula1>
            <xm:f>'Drop Downs'!$A$2:$A$11</xm:f>
          </x14:formula1>
          <xm:sqref>B7:B32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D89F-14AA-4CE5-9BF6-A1785098EC78}">
  <dimension ref="A1:H11"/>
  <sheetViews>
    <sheetView workbookViewId="0">
      <selection activeCell="B11" sqref="B11"/>
    </sheetView>
  </sheetViews>
  <sheetFormatPr defaultRowHeight="15" x14ac:dyDescent="0.25"/>
  <cols>
    <col min="1" max="1" width="10.5703125" style="3" bestFit="1" customWidth="1"/>
    <col min="2" max="2" width="38" style="4" bestFit="1" customWidth="1"/>
    <col min="3" max="3" width="13.7109375" style="5" bestFit="1" customWidth="1"/>
    <col min="4" max="4" width="22.85546875" style="5" bestFit="1" customWidth="1"/>
    <col min="5" max="5" width="11.28515625" style="3" bestFit="1" customWidth="1"/>
    <col min="6" max="6" width="10" style="3" bestFit="1" customWidth="1"/>
    <col min="7" max="7" width="12.42578125" style="5" bestFit="1" customWidth="1"/>
    <col min="8" max="8" width="17.28515625" style="3" bestFit="1" customWidth="1"/>
    <col min="9" max="16384" width="9.140625" style="5"/>
  </cols>
  <sheetData>
    <row r="1" spans="1:8" ht="14.25" customHeight="1" x14ac:dyDescent="0.25">
      <c r="A1" s="14" t="s">
        <v>9</v>
      </c>
      <c r="B1" s="15" t="s">
        <v>36</v>
      </c>
      <c r="C1" s="16" t="s">
        <v>37</v>
      </c>
      <c r="D1" s="16" t="s">
        <v>38</v>
      </c>
      <c r="E1" s="14" t="s">
        <v>16</v>
      </c>
      <c r="F1" s="14" t="s">
        <v>17</v>
      </c>
      <c r="G1" s="14" t="s">
        <v>18</v>
      </c>
      <c r="H1" s="19" t="s">
        <v>39</v>
      </c>
    </row>
    <row r="2" spans="1:8" x14ac:dyDescent="0.25">
      <c r="A2" s="1" t="s">
        <v>40</v>
      </c>
      <c r="B2" s="17" t="s">
        <v>41</v>
      </c>
      <c r="C2" s="13" t="s">
        <v>42</v>
      </c>
      <c r="D2" s="13" t="s">
        <v>35</v>
      </c>
      <c r="E2" s="1">
        <v>0</v>
      </c>
      <c r="F2" s="1">
        <v>0</v>
      </c>
      <c r="G2" s="1" t="s">
        <v>27</v>
      </c>
      <c r="H2" s="3">
        <v>1</v>
      </c>
    </row>
    <row r="3" spans="1:8" x14ac:dyDescent="0.25">
      <c r="A3" s="1" t="s">
        <v>43</v>
      </c>
      <c r="B3" s="17" t="s">
        <v>44</v>
      </c>
      <c r="C3" s="13" t="s">
        <v>34</v>
      </c>
      <c r="D3" s="13" t="s">
        <v>45</v>
      </c>
      <c r="E3" s="1">
        <v>1</v>
      </c>
      <c r="F3" s="1">
        <v>1</v>
      </c>
      <c r="G3" s="1" t="s">
        <v>28</v>
      </c>
    </row>
    <row r="4" spans="1:8" x14ac:dyDescent="0.25">
      <c r="A4" s="1" t="s">
        <v>46</v>
      </c>
      <c r="B4" s="17" t="s">
        <v>47</v>
      </c>
      <c r="C4" s="13" t="s">
        <v>48</v>
      </c>
      <c r="D4" s="13" t="s">
        <v>49</v>
      </c>
      <c r="E4" s="1">
        <v>2</v>
      </c>
      <c r="F4" s="1">
        <v>2</v>
      </c>
      <c r="G4" s="13"/>
    </row>
    <row r="5" spans="1:8" x14ac:dyDescent="0.25">
      <c r="A5" s="1" t="s">
        <v>33</v>
      </c>
      <c r="B5" s="17" t="s">
        <v>50</v>
      </c>
      <c r="C5" s="13"/>
      <c r="D5" s="13" t="s">
        <v>51</v>
      </c>
      <c r="E5" s="1">
        <v>3</v>
      </c>
      <c r="F5" s="1">
        <v>3</v>
      </c>
      <c r="G5" s="13"/>
    </row>
    <row r="6" spans="1:8" x14ac:dyDescent="0.25">
      <c r="A6" s="1" t="s">
        <v>53</v>
      </c>
      <c r="B6" s="17" t="s">
        <v>54</v>
      </c>
      <c r="C6" s="13"/>
      <c r="D6" s="13" t="s">
        <v>52</v>
      </c>
      <c r="E6" s="1">
        <v>4</v>
      </c>
      <c r="F6" s="1">
        <v>4</v>
      </c>
      <c r="G6" s="13"/>
    </row>
    <row r="7" spans="1:8" x14ac:dyDescent="0.25">
      <c r="A7" s="1" t="s">
        <v>56</v>
      </c>
      <c r="B7" s="17" t="s">
        <v>57</v>
      </c>
      <c r="C7" s="13"/>
      <c r="D7" s="13" t="s">
        <v>55</v>
      </c>
      <c r="E7" s="1"/>
      <c r="F7" s="1">
        <v>5</v>
      </c>
      <c r="G7" s="13"/>
    </row>
    <row r="8" spans="1:8" x14ac:dyDescent="0.25">
      <c r="A8" s="3" t="s">
        <v>60</v>
      </c>
      <c r="B8" s="4" t="s">
        <v>61</v>
      </c>
      <c r="C8" s="13"/>
      <c r="D8" s="13"/>
      <c r="E8" s="1"/>
      <c r="F8" s="1">
        <v>6</v>
      </c>
      <c r="G8" s="13"/>
    </row>
    <row r="9" spans="1:8" x14ac:dyDescent="0.25">
      <c r="A9" s="3" t="s">
        <v>62</v>
      </c>
      <c r="B9" s="4" t="s">
        <v>64</v>
      </c>
    </row>
    <row r="10" spans="1:8" x14ac:dyDescent="0.25">
      <c r="A10" s="3" t="s">
        <v>63</v>
      </c>
      <c r="B10" s="4" t="s">
        <v>65</v>
      </c>
    </row>
    <row r="11" spans="1:8" x14ac:dyDescent="0.25">
      <c r="A11" s="3" t="s">
        <v>58</v>
      </c>
      <c r="B11" s="4" t="s">
        <v>59</v>
      </c>
    </row>
  </sheetData>
  <sheetProtection algorithmName="SHA-512" hashValue="G4MblYM+gE/+xHGMEgv5biRNk+TwLn8E6i1IhhGaceEnKWCFga1qr5FtU5CFqpTmwAIlA+bQTj4zB9rUKSesmw==" saltValue="+mrZBiH+JipJySTv2iMvGQ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Menu</vt:lpstr>
      <vt:lpstr>Drop Downs</vt:lpstr>
      <vt:lpstr>'Report Menu'!Print_Area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Liz</dc:creator>
  <cp:keywords/>
  <dc:description/>
  <cp:lastModifiedBy>Smith, Liz</cp:lastModifiedBy>
  <cp:revision/>
  <dcterms:created xsi:type="dcterms:W3CDTF">2021-11-09T21:43:57Z</dcterms:created>
  <dcterms:modified xsi:type="dcterms:W3CDTF">2023-10-03T21:33:27Z</dcterms:modified>
  <cp:category/>
  <cp:contentStatus/>
</cp:coreProperties>
</file>